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100" yWindow="80" windowWidth="20360" windowHeight="20500" tabRatio="500"/>
  </bookViews>
  <sheets>
    <sheet name="With Notes" sheetId="1" r:id="rId1"/>
    <sheet name="Without Notes" sheetId="4" r:id="rId2"/>
  </sheets>
  <definedNames>
    <definedName name="_xlnm.Print_Area" localSheetId="0">'With Notes'!$A$1:$K$22</definedName>
    <definedName name="_xlnm.Print_Area" localSheetId="1">'Without Notes'!$A$1:$K$22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J8" i="1"/>
  <c r="J9"/>
  <c r="J10"/>
  <c r="J11"/>
  <c r="J12"/>
  <c r="J13"/>
  <c r="J14"/>
  <c r="J15"/>
  <c r="J16"/>
  <c r="J17"/>
  <c r="J18"/>
  <c r="J7"/>
  <c r="J19"/>
  <c r="J20"/>
  <c r="I20"/>
  <c r="H20"/>
  <c r="G20"/>
  <c r="F20"/>
  <c r="E20"/>
  <c r="H7"/>
  <c r="H8"/>
  <c r="H9"/>
  <c r="H10"/>
  <c r="H11"/>
  <c r="H12"/>
  <c r="H13"/>
  <c r="H14"/>
  <c r="H16"/>
  <c r="H17"/>
  <c r="H18"/>
  <c r="H19"/>
  <c r="I19"/>
  <c r="H15"/>
  <c r="E7"/>
  <c r="E8"/>
  <c r="E9"/>
  <c r="E10"/>
  <c r="E11"/>
  <c r="E12"/>
  <c r="E13"/>
  <c r="E14"/>
  <c r="E16"/>
  <c r="E17"/>
  <c r="E18"/>
  <c r="E19"/>
  <c r="F19"/>
  <c r="G7"/>
  <c r="G8"/>
  <c r="G9"/>
  <c r="G10"/>
  <c r="G11"/>
  <c r="G12"/>
  <c r="G13"/>
  <c r="G14"/>
  <c r="G15"/>
  <c r="G16"/>
  <c r="G17"/>
  <c r="G18"/>
  <c r="G19"/>
  <c r="D19"/>
  <c r="E15"/>
  <c r="H8" i="4"/>
  <c r="J8"/>
  <c r="H9"/>
  <c r="J9"/>
  <c r="H10"/>
  <c r="J10"/>
  <c r="H11"/>
  <c r="J11"/>
  <c r="H12"/>
  <c r="J12"/>
  <c r="H13"/>
  <c r="J13"/>
  <c r="H14"/>
  <c r="J14"/>
  <c r="H15"/>
  <c r="J15"/>
  <c r="H16"/>
  <c r="J16"/>
  <c r="H17"/>
  <c r="J17"/>
  <c r="H18"/>
  <c r="J18"/>
  <c r="H7"/>
  <c r="J7"/>
  <c r="J19"/>
  <c r="J20"/>
  <c r="I19"/>
  <c r="D19"/>
  <c r="I20"/>
  <c r="H19"/>
  <c r="H20"/>
  <c r="E7"/>
  <c r="G7"/>
  <c r="E8"/>
  <c r="G8"/>
  <c r="E9"/>
  <c r="G9"/>
  <c r="E10"/>
  <c r="G10"/>
  <c r="E11"/>
  <c r="G11"/>
  <c r="E12"/>
  <c r="G12"/>
  <c r="E13"/>
  <c r="G13"/>
  <c r="E14"/>
  <c r="G14"/>
  <c r="E15"/>
  <c r="G15"/>
  <c r="E16"/>
  <c r="G16"/>
  <c r="E17"/>
  <c r="G17"/>
  <c r="E18"/>
  <c r="G18"/>
  <c r="G19"/>
  <c r="G20"/>
  <c r="F19"/>
  <c r="F20"/>
  <c r="E19"/>
  <c r="E20"/>
</calcChain>
</file>

<file path=xl/sharedStrings.xml><?xml version="1.0" encoding="utf-8"?>
<sst xmlns="http://schemas.openxmlformats.org/spreadsheetml/2006/main" count="56" uniqueCount="26">
  <si>
    <t>W</t>
  </si>
  <si>
    <t>3c</t>
  </si>
  <si>
    <t>3b</t>
  </si>
  <si>
    <t>3a</t>
  </si>
  <si>
    <t>4c</t>
  </si>
  <si>
    <t>4b</t>
  </si>
  <si>
    <t>4a</t>
  </si>
  <si>
    <t>5c</t>
  </si>
  <si>
    <t>5b</t>
  </si>
  <si>
    <t>5a</t>
  </si>
  <si>
    <t>Ave KS2 SubLevel</t>
    <phoneticPr fontId="1" type="noConversion"/>
  </si>
  <si>
    <t xml:space="preserve">National % A*-C </t>
    <phoneticPr fontId="1" type="noConversion"/>
  </si>
  <si>
    <t>National % A*-A</t>
    <phoneticPr fontId="1" type="noConversion"/>
  </si>
  <si>
    <t>Cohort Number</t>
    <phoneticPr fontId="1" type="noConversion"/>
  </si>
  <si>
    <t>GCSE Outcomes Analysis</t>
    <phoneticPr fontId="1" type="noConversion"/>
  </si>
  <si>
    <t>Expected No A*-C</t>
    <phoneticPr fontId="1" type="noConversion"/>
  </si>
  <si>
    <t>Expected No A*-A</t>
    <phoneticPr fontId="1" type="noConversion"/>
  </si>
  <si>
    <t>Difference</t>
    <phoneticPr fontId="1" type="noConversion"/>
  </si>
  <si>
    <t>Actual No Achieved</t>
    <phoneticPr fontId="1" type="noConversion"/>
  </si>
  <si>
    <t>A*-C Analysis</t>
    <phoneticPr fontId="1" type="noConversion"/>
  </si>
  <si>
    <t>A*-A Analysis</t>
    <phoneticPr fontId="1" type="noConversion"/>
  </si>
  <si>
    <t xml:space="preserve">Total </t>
    <phoneticPr fontId="1" type="noConversion"/>
  </si>
  <si>
    <t xml:space="preserve">Subject: </t>
    <phoneticPr fontId="1" type="noConversion"/>
  </si>
  <si>
    <t>Geography</t>
    <phoneticPr fontId="1" type="noConversion"/>
  </si>
  <si>
    <t>Baseline</t>
    <phoneticPr fontId="1" type="noConversion"/>
  </si>
  <si>
    <t>%</t>
    <phoneticPr fontId="1" type="noConversion"/>
  </si>
</sst>
</file>

<file path=xl/styles.xml><?xml version="1.0" encoding="utf-8"?>
<styleSheet xmlns="http://schemas.openxmlformats.org/spreadsheetml/2006/main">
  <numFmts count="6">
    <numFmt numFmtId="165" formatCode="0"/>
    <numFmt numFmtId="168" formatCode="0"/>
    <numFmt numFmtId="169" formatCode="0"/>
    <numFmt numFmtId="170" formatCode="0.0"/>
    <numFmt numFmtId="171" formatCode="0.0"/>
    <numFmt numFmtId="172" formatCode="0"/>
  </numFmts>
  <fonts count="6">
    <font>
      <sz val="10"/>
      <name val="Verdana"/>
    </font>
    <font>
      <sz val="8"/>
      <name val="Verdana"/>
    </font>
    <font>
      <b/>
      <sz val="10"/>
      <name val="Arial"/>
      <family val="2"/>
    </font>
    <font>
      <sz val="12"/>
      <name val="Arial"/>
      <family val="2"/>
    </font>
    <font>
      <sz val="12"/>
      <name val="Verdana"/>
    </font>
    <font>
      <b/>
      <sz val="12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0" fontId="5" fillId="0" borderId="0" xfId="0" applyFont="1"/>
    <xf numFmtId="0" fontId="3" fillId="0" borderId="6" xfId="0" applyFont="1" applyBorder="1" applyAlignment="1">
      <alignment wrapText="1"/>
    </xf>
    <xf numFmtId="0" fontId="0" fillId="0" borderId="3" xfId="0" applyBorder="1"/>
    <xf numFmtId="0" fontId="3" fillId="0" borderId="7" xfId="0" applyFont="1" applyBorder="1" applyAlignment="1">
      <alignment wrapText="1"/>
    </xf>
    <xf numFmtId="0" fontId="0" fillId="0" borderId="6" xfId="0" applyBorder="1"/>
    <xf numFmtId="0" fontId="0" fillId="0" borderId="0" xfId="0" applyBorder="1"/>
    <xf numFmtId="0" fontId="3" fillId="0" borderId="0" xfId="0" applyFont="1" applyBorder="1" applyAlignment="1">
      <alignment wrapText="1"/>
    </xf>
    <xf numFmtId="0" fontId="0" fillId="0" borderId="3" xfId="0" applyBorder="1" applyAlignment="1">
      <alignment horizontal="center"/>
    </xf>
    <xf numFmtId="170" fontId="0" fillId="0" borderId="3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70" fontId="0" fillId="0" borderId="7" xfId="0" applyNumberFormat="1" applyBorder="1" applyAlignment="1">
      <alignment horizontal="center"/>
    </xf>
    <xf numFmtId="0" fontId="3" fillId="3" borderId="6" xfId="0" applyFont="1" applyFill="1" applyBorder="1" applyAlignment="1">
      <alignment wrapText="1"/>
    </xf>
    <xf numFmtId="168" fontId="0" fillId="3" borderId="0" xfId="0" applyNumberFormat="1" applyFill="1" applyAlignment="1">
      <alignment horizontal="center"/>
    </xf>
    <xf numFmtId="168" fontId="0" fillId="3" borderId="6" xfId="0" applyNumberFormat="1" applyFill="1" applyBorder="1" applyAlignment="1">
      <alignment horizontal="center"/>
    </xf>
    <xf numFmtId="170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70" fontId="0" fillId="3" borderId="6" xfId="0" applyNumberForma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3" fillId="4" borderId="6" xfId="0" applyFont="1" applyFill="1" applyBorder="1" applyAlignment="1">
      <alignment wrapText="1"/>
    </xf>
    <xf numFmtId="169" fontId="0" fillId="4" borderId="0" xfId="0" applyNumberFormat="1" applyFill="1" applyAlignment="1">
      <alignment horizontal="center"/>
    </xf>
    <xf numFmtId="169" fontId="0" fillId="4" borderId="6" xfId="0" applyNumberFormat="1" applyFill="1" applyBorder="1" applyAlignment="1">
      <alignment horizontal="center"/>
    </xf>
    <xf numFmtId="170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6" xfId="0" applyFill="1" applyBorder="1" applyAlignment="1">
      <alignment horizontal="center"/>
    </xf>
    <xf numFmtId="170" fontId="0" fillId="4" borderId="6" xfId="0" applyNumberFormat="1" applyFill="1" applyBorder="1" applyAlignment="1">
      <alignment horizont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5" xfId="0" applyBorder="1"/>
    <xf numFmtId="0" fontId="0" fillId="0" borderId="14" xfId="0" applyBorder="1"/>
    <xf numFmtId="0" fontId="3" fillId="2" borderId="17" xfId="0" applyFont="1" applyFill="1" applyBorder="1" applyAlignment="1" applyProtection="1">
      <alignment horizontal="center" vertical="center" wrapText="1"/>
      <protection hidden="1"/>
    </xf>
    <xf numFmtId="0" fontId="2" fillId="2" borderId="16" xfId="0" applyFont="1" applyFill="1" applyBorder="1" applyAlignment="1" applyProtection="1">
      <alignment horizontal="center"/>
      <protection hidden="1"/>
    </xf>
    <xf numFmtId="0" fontId="2" fillId="2" borderId="15" xfId="0" applyFont="1" applyFill="1" applyBorder="1" applyAlignment="1" applyProtection="1">
      <alignment horizontal="center"/>
      <protection hidden="1"/>
    </xf>
    <xf numFmtId="0" fontId="2" fillId="2" borderId="18" xfId="0" applyFont="1" applyFill="1" applyBorder="1" applyAlignment="1" applyProtection="1">
      <alignment horizontal="center"/>
      <protection hidden="1"/>
    </xf>
    <xf numFmtId="171" fontId="0" fillId="0" borderId="7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171" fontId="0" fillId="3" borderId="6" xfId="0" applyNumberFormat="1" applyFill="1" applyBorder="1" applyAlignment="1">
      <alignment horizontal="center"/>
    </xf>
    <xf numFmtId="171" fontId="0" fillId="4" borderId="6" xfId="0" applyNumberFormat="1" applyFill="1" applyBorder="1" applyAlignment="1">
      <alignment horizontal="center"/>
    </xf>
    <xf numFmtId="170" fontId="0" fillId="3" borderId="22" xfId="0" applyNumberFormat="1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170" fontId="0" fillId="0" borderId="24" xfId="0" applyNumberFormat="1" applyBorder="1" applyAlignment="1">
      <alignment horizontal="center"/>
    </xf>
    <xf numFmtId="170" fontId="0" fillId="4" borderId="23" xfId="0" applyNumberFormat="1" applyFill="1" applyBorder="1" applyAlignment="1">
      <alignment horizontal="center"/>
    </xf>
    <xf numFmtId="172" fontId="0" fillId="4" borderId="23" xfId="0" applyNumberFormat="1" applyFill="1" applyBorder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6"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ill>
        <patternFill>
          <bgColor indexed="41"/>
        </patternFill>
      </fill>
      <border>
        <left/>
        <right style="thin">
          <color indexed="64"/>
        </right>
        <top style="hair">
          <color indexed="64"/>
        </top>
        <bottom style="hair">
          <color indexed="64"/>
        </bottom>
      </border>
    </dxf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ill>
        <patternFill>
          <bgColor indexed="41"/>
        </patternFill>
      </fill>
      <border>
        <left/>
        <right style="thin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80090</xdr:colOff>
      <xdr:row>18</xdr:row>
      <xdr:rowOff>114415</xdr:rowOff>
    </xdr:from>
    <xdr:to>
      <xdr:col>1</xdr:col>
      <xdr:colOff>880990</xdr:colOff>
      <xdr:row>24</xdr:row>
      <xdr:rowOff>125856</xdr:rowOff>
    </xdr:to>
    <xdr:sp macro="" textlink="">
      <xdr:nvSpPr>
        <xdr:cNvPr id="2" name="TextBox 1"/>
        <xdr:cNvSpPr txBox="1"/>
      </xdr:nvSpPr>
      <xdr:spPr>
        <a:xfrm>
          <a:off x="80090" y="3409550"/>
          <a:ext cx="1750540" cy="9954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The data for Geography</a:t>
          </a:r>
          <a:r>
            <a:rPr lang="en-US" sz="1100" baseline="0"/>
            <a:t> originates from the master TM sheet, adding up the  % gaining A*, A, B and C or just A* and A. </a:t>
          </a:r>
          <a:endParaRPr lang="en-US" sz="1100"/>
        </a:p>
      </xdr:txBody>
    </xdr:sp>
    <xdr:clientData/>
  </xdr:twoCellAnchor>
  <xdr:twoCellAnchor>
    <xdr:from>
      <xdr:col>1</xdr:col>
      <xdr:colOff>560630</xdr:colOff>
      <xdr:row>24</xdr:row>
      <xdr:rowOff>22883</xdr:rowOff>
    </xdr:from>
    <xdr:to>
      <xdr:col>3</xdr:col>
      <xdr:colOff>434774</xdr:colOff>
      <xdr:row>30</xdr:row>
      <xdr:rowOff>57208</xdr:rowOff>
    </xdr:to>
    <xdr:sp macro="" textlink="">
      <xdr:nvSpPr>
        <xdr:cNvPr id="3" name="TextBox 2"/>
        <xdr:cNvSpPr txBox="1"/>
      </xdr:nvSpPr>
      <xdr:spPr>
        <a:xfrm>
          <a:off x="1510270" y="4301982"/>
          <a:ext cx="1773423" cy="995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This is the data for the</a:t>
          </a:r>
          <a:r>
            <a:rPr lang="en-US" sz="1100" baseline="0"/>
            <a:t> cohort of students taking Geography GCSE in the school, using their KS2 entry levels</a:t>
          </a:r>
          <a:endParaRPr lang="en-US" sz="1100"/>
        </a:p>
      </xdr:txBody>
    </xdr:sp>
    <xdr:clientData/>
  </xdr:twoCellAnchor>
  <xdr:twoCellAnchor>
    <xdr:from>
      <xdr:col>3</xdr:col>
      <xdr:colOff>457657</xdr:colOff>
      <xdr:row>20</xdr:row>
      <xdr:rowOff>91532</xdr:rowOff>
    </xdr:from>
    <xdr:to>
      <xdr:col>5</xdr:col>
      <xdr:colOff>434775</xdr:colOff>
      <xdr:row>27</xdr:row>
      <xdr:rowOff>91531</xdr:rowOff>
    </xdr:to>
    <xdr:sp macro="" textlink="">
      <xdr:nvSpPr>
        <xdr:cNvPr id="4" name="TextBox 3"/>
        <xdr:cNvSpPr txBox="1"/>
      </xdr:nvSpPr>
      <xdr:spPr>
        <a:xfrm>
          <a:off x="3306576" y="3729910"/>
          <a:ext cx="1876397" cy="11212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The spreadsheet calculates</a:t>
          </a:r>
          <a:r>
            <a:rPr lang="en-US" sz="1100" baseline="0"/>
            <a:t> the expected number of grades based on the national transition trend.  1 dp is kept to show this is a generated data point. </a:t>
          </a:r>
          <a:endParaRPr lang="en-US" sz="1100"/>
        </a:p>
      </xdr:txBody>
    </xdr:sp>
    <xdr:clientData/>
  </xdr:twoCellAnchor>
  <xdr:twoCellAnchor>
    <xdr:from>
      <xdr:col>5</xdr:col>
      <xdr:colOff>469099</xdr:colOff>
      <xdr:row>24</xdr:row>
      <xdr:rowOff>148739</xdr:rowOff>
    </xdr:from>
    <xdr:to>
      <xdr:col>7</xdr:col>
      <xdr:colOff>617838</xdr:colOff>
      <xdr:row>31</xdr:row>
      <xdr:rowOff>148739</xdr:rowOff>
    </xdr:to>
    <xdr:sp macro="" textlink="">
      <xdr:nvSpPr>
        <xdr:cNvPr id="5" name="TextBox 4"/>
        <xdr:cNvSpPr txBox="1"/>
      </xdr:nvSpPr>
      <xdr:spPr>
        <a:xfrm>
          <a:off x="5217297" y="4427838"/>
          <a:ext cx="2048018" cy="11212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The actual number of A*-C grades for the students at each entry band is entered based on the</a:t>
          </a:r>
          <a:r>
            <a:rPr lang="en-US" sz="1100" baseline="0"/>
            <a:t> outcomes. </a:t>
          </a:r>
          <a:endParaRPr lang="en-US" sz="1100"/>
        </a:p>
      </xdr:txBody>
    </xdr:sp>
    <xdr:clientData/>
  </xdr:twoCellAnchor>
  <xdr:twoCellAnchor>
    <xdr:from>
      <xdr:col>7</xdr:col>
      <xdr:colOff>743694</xdr:colOff>
      <xdr:row>21</xdr:row>
      <xdr:rowOff>68648</xdr:rowOff>
    </xdr:from>
    <xdr:to>
      <xdr:col>9</xdr:col>
      <xdr:colOff>903874</xdr:colOff>
      <xdr:row>26</xdr:row>
      <xdr:rowOff>68649</xdr:rowOff>
    </xdr:to>
    <xdr:sp macro="" textlink="">
      <xdr:nvSpPr>
        <xdr:cNvPr id="6" name="TextBox 5"/>
        <xdr:cNvSpPr txBox="1"/>
      </xdr:nvSpPr>
      <xdr:spPr>
        <a:xfrm>
          <a:off x="7391171" y="3867207"/>
          <a:ext cx="2059460" cy="8009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The same is repeated for expected and actual</a:t>
          </a:r>
          <a:r>
            <a:rPr lang="en-US" sz="1100" baseline="0"/>
            <a:t> A* or A grades for the same cohort. </a:t>
          </a:r>
          <a:endParaRPr lang="en-US" sz="1100"/>
        </a:p>
      </xdr:txBody>
    </xdr:sp>
    <xdr:clientData/>
  </xdr:twoCellAnchor>
  <xdr:twoCellAnchor>
    <xdr:from>
      <xdr:col>1</xdr:col>
      <xdr:colOff>892433</xdr:colOff>
      <xdr:row>14</xdr:row>
      <xdr:rowOff>22882</xdr:rowOff>
    </xdr:from>
    <xdr:to>
      <xdr:col>2</xdr:col>
      <xdr:colOff>366130</xdr:colOff>
      <xdr:row>18</xdr:row>
      <xdr:rowOff>148740</xdr:rowOff>
    </xdr:to>
    <xdr:cxnSp macro="">
      <xdr:nvCxnSpPr>
        <xdr:cNvPr id="8" name="Straight Arrow Connector 7"/>
        <xdr:cNvCxnSpPr/>
      </xdr:nvCxnSpPr>
      <xdr:spPr>
        <a:xfrm rot="5400000" flipH="1" flipV="1">
          <a:off x="1659010" y="2837477"/>
          <a:ext cx="789461" cy="423336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564294</xdr:colOff>
      <xdr:row>16</xdr:row>
      <xdr:rowOff>125856</xdr:rowOff>
    </xdr:from>
    <xdr:to>
      <xdr:col>3</xdr:col>
      <xdr:colOff>205950</xdr:colOff>
      <xdr:row>23</xdr:row>
      <xdr:rowOff>129518</xdr:rowOff>
    </xdr:to>
    <xdr:cxnSp macro="">
      <xdr:nvCxnSpPr>
        <xdr:cNvPr id="9" name="Straight Arrow Connector 8"/>
        <xdr:cNvCxnSpPr/>
      </xdr:nvCxnSpPr>
      <xdr:spPr>
        <a:xfrm rot="5400000" flipH="1" flipV="1">
          <a:off x="2173876" y="3367445"/>
          <a:ext cx="1170689" cy="591296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686490</xdr:colOff>
      <xdr:row>13</xdr:row>
      <xdr:rowOff>125856</xdr:rowOff>
    </xdr:from>
    <xdr:to>
      <xdr:col>1</xdr:col>
      <xdr:colOff>892434</xdr:colOff>
      <xdr:row>19</xdr:row>
      <xdr:rowOff>45765</xdr:rowOff>
    </xdr:to>
    <xdr:cxnSp macro="">
      <xdr:nvCxnSpPr>
        <xdr:cNvPr id="12" name="Straight Arrow Connector 11"/>
        <xdr:cNvCxnSpPr/>
      </xdr:nvCxnSpPr>
      <xdr:spPr>
        <a:xfrm rot="16200000" flipV="1">
          <a:off x="1287165" y="2946172"/>
          <a:ext cx="903873" cy="205944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766577</xdr:colOff>
      <xdr:row>15</xdr:row>
      <xdr:rowOff>102974</xdr:rowOff>
    </xdr:from>
    <xdr:to>
      <xdr:col>4</xdr:col>
      <xdr:colOff>789462</xdr:colOff>
      <xdr:row>20</xdr:row>
      <xdr:rowOff>102975</xdr:rowOff>
    </xdr:to>
    <xdr:cxnSp macro="">
      <xdr:nvCxnSpPr>
        <xdr:cNvPr id="14" name="Straight Arrow Connector 13"/>
        <xdr:cNvCxnSpPr/>
      </xdr:nvCxnSpPr>
      <xdr:spPr>
        <a:xfrm rot="5400000" flipH="1" flipV="1">
          <a:off x="4153245" y="3306577"/>
          <a:ext cx="846667" cy="22885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572076</xdr:colOff>
      <xdr:row>15</xdr:row>
      <xdr:rowOff>80090</xdr:rowOff>
    </xdr:from>
    <xdr:to>
      <xdr:col>6</xdr:col>
      <xdr:colOff>194506</xdr:colOff>
      <xdr:row>25</xdr:row>
      <xdr:rowOff>0</xdr:rowOff>
    </xdr:to>
    <xdr:cxnSp macro="">
      <xdr:nvCxnSpPr>
        <xdr:cNvPr id="16" name="Straight Arrow Connector 15"/>
        <xdr:cNvCxnSpPr/>
      </xdr:nvCxnSpPr>
      <xdr:spPr>
        <a:xfrm rot="16200000" flipV="1">
          <a:off x="4822570" y="3369506"/>
          <a:ext cx="1567477" cy="57207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812346</xdr:colOff>
      <xdr:row>15</xdr:row>
      <xdr:rowOff>80090</xdr:rowOff>
    </xdr:from>
    <xdr:to>
      <xdr:col>8</xdr:col>
      <xdr:colOff>251712</xdr:colOff>
      <xdr:row>21</xdr:row>
      <xdr:rowOff>91531</xdr:rowOff>
    </xdr:to>
    <xdr:cxnSp macro="">
      <xdr:nvCxnSpPr>
        <xdr:cNvPr id="18" name="Straight Arrow Connector 17"/>
        <xdr:cNvCxnSpPr/>
      </xdr:nvCxnSpPr>
      <xdr:spPr>
        <a:xfrm rot="16200000" flipV="1">
          <a:off x="7145182" y="3186443"/>
          <a:ext cx="1018288" cy="389006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38"/>
  <sheetViews>
    <sheetView tabSelected="1" zoomScale="125" zoomScaleNormal="111" zoomScalePageLayoutView="111" workbookViewId="0">
      <selection activeCell="J35" sqref="J35"/>
    </sheetView>
  </sheetViews>
  <sheetFormatPr baseColWidth="10" defaultRowHeight="13"/>
  <sheetData>
    <row r="1" spans="1:24" ht="16">
      <c r="A1" s="2" t="s">
        <v>14</v>
      </c>
    </row>
    <row r="3" spans="1:24" ht="16">
      <c r="A3" s="1" t="s">
        <v>22</v>
      </c>
      <c r="B3" s="1" t="s">
        <v>23</v>
      </c>
    </row>
    <row r="5" spans="1:24">
      <c r="A5" s="30" t="s">
        <v>24</v>
      </c>
      <c r="D5" s="4"/>
      <c r="E5" t="s">
        <v>19</v>
      </c>
      <c r="G5" s="4"/>
      <c r="H5" t="s">
        <v>20</v>
      </c>
    </row>
    <row r="6" spans="1:24" s="3" customFormat="1" ht="36" customHeight="1" thickBot="1">
      <c r="A6" s="31" t="s">
        <v>10</v>
      </c>
      <c r="B6" s="13" t="s">
        <v>11</v>
      </c>
      <c r="C6" s="20" t="s">
        <v>12</v>
      </c>
      <c r="D6" s="5" t="s">
        <v>13</v>
      </c>
      <c r="E6" s="13" t="s">
        <v>15</v>
      </c>
      <c r="F6" s="13" t="s">
        <v>18</v>
      </c>
      <c r="G6" s="5" t="s">
        <v>17</v>
      </c>
      <c r="H6" s="20" t="s">
        <v>16</v>
      </c>
      <c r="I6" s="20" t="s">
        <v>18</v>
      </c>
      <c r="J6" s="5" t="s">
        <v>17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>
      <c r="A7" s="32" t="s">
        <v>0</v>
      </c>
      <c r="B7" s="14">
        <v>0</v>
      </c>
      <c r="C7" s="21">
        <v>0</v>
      </c>
      <c r="D7" s="9">
        <v>0</v>
      </c>
      <c r="E7" s="16">
        <f>D7*B7/100</f>
        <v>0</v>
      </c>
      <c r="F7" s="17">
        <v>0</v>
      </c>
      <c r="G7" s="10">
        <f>F7-E7</f>
        <v>0</v>
      </c>
      <c r="H7" s="23">
        <f>D7*C7/100</f>
        <v>0</v>
      </c>
      <c r="I7" s="24">
        <v>0</v>
      </c>
      <c r="J7" s="10">
        <f>I7-H7</f>
        <v>0</v>
      </c>
    </row>
    <row r="8" spans="1:24">
      <c r="A8" s="33">
        <v>1</v>
      </c>
      <c r="B8" s="14">
        <v>0</v>
      </c>
      <c r="C8" s="21">
        <v>0</v>
      </c>
      <c r="D8" s="9">
        <v>0</v>
      </c>
      <c r="E8" s="16">
        <f t="shared" ref="E8:E18" si="0">D8*B8/100</f>
        <v>0</v>
      </c>
      <c r="F8" s="17">
        <v>0</v>
      </c>
      <c r="G8" s="10">
        <f t="shared" ref="G8:G18" si="1">F8-E8</f>
        <v>0</v>
      </c>
      <c r="H8" s="23">
        <f t="shared" ref="H8:H18" si="2">D8*C8/100</f>
        <v>0</v>
      </c>
      <c r="I8" s="24">
        <v>0</v>
      </c>
      <c r="J8" s="10">
        <f t="shared" ref="J8:J18" si="3">I8-H8</f>
        <v>0</v>
      </c>
    </row>
    <row r="9" spans="1:24">
      <c r="A9" s="33">
        <v>2</v>
      </c>
      <c r="B9" s="14">
        <v>6.0307017543859649</v>
      </c>
      <c r="C9" s="21">
        <v>0</v>
      </c>
      <c r="D9" s="9">
        <v>0</v>
      </c>
      <c r="E9" s="16">
        <f t="shared" si="0"/>
        <v>0</v>
      </c>
      <c r="F9" s="17">
        <v>0</v>
      </c>
      <c r="G9" s="10">
        <f t="shared" si="1"/>
        <v>0</v>
      </c>
      <c r="H9" s="23">
        <f t="shared" si="2"/>
        <v>0</v>
      </c>
      <c r="I9" s="24">
        <v>0</v>
      </c>
      <c r="J9" s="10">
        <f t="shared" si="3"/>
        <v>0</v>
      </c>
    </row>
    <row r="10" spans="1:24">
      <c r="A10" s="33" t="s">
        <v>1</v>
      </c>
      <c r="B10" s="14">
        <v>6.738768718801996</v>
      </c>
      <c r="C10" s="21">
        <v>0.41597337770382692</v>
      </c>
      <c r="D10" s="9">
        <v>1</v>
      </c>
      <c r="E10" s="16">
        <f t="shared" si="0"/>
        <v>6.7387687188019962E-2</v>
      </c>
      <c r="F10" s="17">
        <v>0</v>
      </c>
      <c r="G10" s="10">
        <f t="shared" si="1"/>
        <v>-6.7387687188019962E-2</v>
      </c>
      <c r="H10" s="23">
        <f t="shared" si="2"/>
        <v>4.1597337770382693E-3</v>
      </c>
      <c r="I10" s="24">
        <v>0</v>
      </c>
      <c r="J10" s="10">
        <f t="shared" si="3"/>
        <v>-4.1597337770382693E-3</v>
      </c>
    </row>
    <row r="11" spans="1:24">
      <c r="A11" s="33" t="s">
        <v>2</v>
      </c>
      <c r="B11" s="14">
        <v>7.6193820224719104</v>
      </c>
      <c r="C11" s="21">
        <v>0.24578651685393257</v>
      </c>
      <c r="D11" s="9">
        <v>3</v>
      </c>
      <c r="E11" s="16">
        <f t="shared" si="0"/>
        <v>0.2285814606741573</v>
      </c>
      <c r="F11" s="17">
        <v>1</v>
      </c>
      <c r="G11" s="10">
        <f t="shared" si="1"/>
        <v>0.7714185393258427</v>
      </c>
      <c r="H11" s="23">
        <f t="shared" si="2"/>
        <v>7.3735955056179773E-3</v>
      </c>
      <c r="I11" s="24">
        <v>0</v>
      </c>
      <c r="J11" s="10">
        <f t="shared" si="3"/>
        <v>-7.3735955056179773E-3</v>
      </c>
    </row>
    <row r="12" spans="1:24">
      <c r="A12" s="33" t="s">
        <v>3</v>
      </c>
      <c r="B12" s="14">
        <v>16.125019437101539</v>
      </c>
      <c r="C12" s="21">
        <v>0.73083501788213345</v>
      </c>
      <c r="D12" s="9">
        <v>5</v>
      </c>
      <c r="E12" s="16">
        <f t="shared" si="0"/>
        <v>0.80625097185507699</v>
      </c>
      <c r="F12" s="17">
        <v>2</v>
      </c>
      <c r="G12" s="10">
        <f t="shared" si="1"/>
        <v>1.193749028144923</v>
      </c>
      <c r="H12" s="23">
        <f t="shared" si="2"/>
        <v>3.6541750894106675E-2</v>
      </c>
      <c r="I12" s="24">
        <v>0</v>
      </c>
      <c r="J12" s="10">
        <f t="shared" si="3"/>
        <v>-3.6541750894106675E-2</v>
      </c>
    </row>
    <row r="13" spans="1:24">
      <c r="A13" s="33" t="s">
        <v>4</v>
      </c>
      <c r="B13" s="14">
        <v>28.285794183445191</v>
      </c>
      <c r="C13" s="21">
        <v>1.5030760626398212</v>
      </c>
      <c r="D13" s="9">
        <v>17</v>
      </c>
      <c r="E13" s="16">
        <f t="shared" si="0"/>
        <v>4.8085850111856825</v>
      </c>
      <c r="F13" s="17">
        <v>6</v>
      </c>
      <c r="G13" s="10">
        <f t="shared" si="1"/>
        <v>1.1914149888143175</v>
      </c>
      <c r="H13" s="23">
        <f t="shared" si="2"/>
        <v>0.25552293064876958</v>
      </c>
      <c r="I13" s="24">
        <v>0</v>
      </c>
      <c r="J13" s="10">
        <f t="shared" si="3"/>
        <v>-0.25552293064876958</v>
      </c>
    </row>
    <row r="14" spans="1:24">
      <c r="A14" s="33" t="s">
        <v>5</v>
      </c>
      <c r="B14" s="14">
        <v>46.954341239159959</v>
      </c>
      <c r="C14" s="21">
        <v>4.2628774422735338</v>
      </c>
      <c r="D14" s="9">
        <v>15</v>
      </c>
      <c r="E14" s="16">
        <f t="shared" si="0"/>
        <v>7.0431511858739944</v>
      </c>
      <c r="F14" s="17">
        <v>8</v>
      </c>
      <c r="G14" s="10">
        <f t="shared" si="1"/>
        <v>0.95684881412600564</v>
      </c>
      <c r="H14" s="23">
        <f t="shared" si="2"/>
        <v>0.63943161634103007</v>
      </c>
      <c r="I14" s="24">
        <v>0</v>
      </c>
      <c r="J14" s="10">
        <f t="shared" si="3"/>
        <v>-0.63943161634103007</v>
      </c>
    </row>
    <row r="15" spans="1:24">
      <c r="A15" s="33" t="s">
        <v>6</v>
      </c>
      <c r="B15" s="14">
        <v>68.68904726181546</v>
      </c>
      <c r="C15" s="21">
        <v>13.454144786196547</v>
      </c>
      <c r="D15" s="9">
        <v>10</v>
      </c>
      <c r="E15" s="16">
        <f t="shared" si="0"/>
        <v>6.8689047261815457</v>
      </c>
      <c r="F15" s="17">
        <v>6</v>
      </c>
      <c r="G15" s="10">
        <f t="shared" si="1"/>
        <v>-0.86890472618154568</v>
      </c>
      <c r="H15" s="23">
        <f t="shared" si="2"/>
        <v>1.3454144786196549</v>
      </c>
      <c r="I15" s="24">
        <v>2</v>
      </c>
      <c r="J15" s="10">
        <f t="shared" si="3"/>
        <v>0.65458552138034509</v>
      </c>
    </row>
    <row r="16" spans="1:24">
      <c r="A16" s="33" t="s">
        <v>7</v>
      </c>
      <c r="B16" s="14">
        <v>86.562970174351705</v>
      </c>
      <c r="C16" s="21">
        <v>33.542791397468804</v>
      </c>
      <c r="D16" s="9">
        <v>6</v>
      </c>
      <c r="E16" s="16">
        <f t="shared" si="0"/>
        <v>5.1937782104611028</v>
      </c>
      <c r="F16" s="17">
        <v>6</v>
      </c>
      <c r="G16" s="10">
        <f t="shared" si="1"/>
        <v>0.80622178953889723</v>
      </c>
      <c r="H16" s="23">
        <f t="shared" si="2"/>
        <v>2.0125674838481284</v>
      </c>
      <c r="I16" s="24">
        <v>3</v>
      </c>
      <c r="J16" s="10">
        <f t="shared" si="3"/>
        <v>0.98743251615187155</v>
      </c>
    </row>
    <row r="17" spans="1:11">
      <c r="A17" s="33" t="s">
        <v>8</v>
      </c>
      <c r="B17" s="14">
        <v>96.352859135285911</v>
      </c>
      <c r="C17" s="21">
        <v>63.608786610878653</v>
      </c>
      <c r="D17" s="9">
        <v>5</v>
      </c>
      <c r="E17" s="16">
        <f t="shared" si="0"/>
        <v>4.8176429567642955</v>
      </c>
      <c r="F17" s="17">
        <v>5</v>
      </c>
      <c r="G17" s="10">
        <f t="shared" si="1"/>
        <v>0.18235704323570445</v>
      </c>
      <c r="H17" s="23">
        <f t="shared" si="2"/>
        <v>3.1804393305439329</v>
      </c>
      <c r="I17" s="24">
        <v>2</v>
      </c>
      <c r="J17" s="10">
        <f t="shared" si="3"/>
        <v>-1.1804393305439329</v>
      </c>
    </row>
    <row r="18" spans="1:11" ht="14" thickBot="1">
      <c r="A18" s="34" t="s">
        <v>9</v>
      </c>
      <c r="B18" s="15">
        <v>99.55979457079971</v>
      </c>
      <c r="C18" s="22">
        <v>89.765223771093176</v>
      </c>
      <c r="D18" s="11">
        <v>5</v>
      </c>
      <c r="E18" s="18">
        <f t="shared" si="0"/>
        <v>4.9779897285399848</v>
      </c>
      <c r="F18" s="19">
        <v>5</v>
      </c>
      <c r="G18" s="12">
        <f t="shared" si="1"/>
        <v>2.2010271460015218E-2</v>
      </c>
      <c r="H18" s="26">
        <f t="shared" si="2"/>
        <v>4.4882611885546586</v>
      </c>
      <c r="I18" s="25">
        <v>3</v>
      </c>
      <c r="J18" s="10">
        <f t="shared" si="3"/>
        <v>-1.4882611885546586</v>
      </c>
      <c r="K18" s="7"/>
    </row>
    <row r="19" spans="1:11">
      <c r="A19" s="27"/>
      <c r="B19" s="28"/>
      <c r="C19" s="28" t="s">
        <v>21</v>
      </c>
      <c r="D19" s="36">
        <f>SUM(D7:D18)</f>
        <v>67</v>
      </c>
      <c r="E19" s="39">
        <f t="shared" ref="E19:G19" si="4">SUM(E7:E18)</f>
        <v>34.812271938723867</v>
      </c>
      <c r="F19" s="40">
        <f t="shared" si="4"/>
        <v>39</v>
      </c>
      <c r="G19" s="41">
        <f t="shared" si="4"/>
        <v>4.1877280612761396</v>
      </c>
      <c r="H19" s="42">
        <f>SUM(H7:H18)</f>
        <v>11.969712108732939</v>
      </c>
      <c r="I19" s="43">
        <f t="shared" ref="I19" si="5">SUM(I7:I18)</f>
        <v>10</v>
      </c>
      <c r="J19" s="41">
        <f t="shared" ref="J19:J20" si="6">SUM(J7:J18)</f>
        <v>-1.9697121087329375</v>
      </c>
    </row>
    <row r="20" spans="1:11" ht="14" thickBot="1">
      <c r="A20" s="29"/>
      <c r="B20" s="6"/>
      <c r="C20" s="6"/>
      <c r="D20" s="11" t="s">
        <v>25</v>
      </c>
      <c r="E20" s="37">
        <f>E19*100/$D19</f>
        <v>51.958614833916215</v>
      </c>
      <c r="F20" s="37">
        <f>F19*100/$D19</f>
        <v>58.208955223880594</v>
      </c>
      <c r="G20" s="35">
        <f>G19*100/$D19</f>
        <v>6.2503403899643883</v>
      </c>
      <c r="H20" s="38">
        <f>H19*100/$D19</f>
        <v>17.865241953332742</v>
      </c>
      <c r="I20" s="38">
        <f>I19*100/$D19</f>
        <v>14.925373134328359</v>
      </c>
      <c r="J20" s="12">
        <f t="shared" si="6"/>
        <v>-3.9394242174658749</v>
      </c>
    </row>
    <row r="22" spans="1:11">
      <c r="J22" s="7"/>
    </row>
    <row r="23" spans="1:11">
      <c r="I23" s="7"/>
    </row>
    <row r="24" spans="1:11">
      <c r="A24" s="7"/>
      <c r="B24" s="7"/>
      <c r="C24" s="7"/>
      <c r="D24" s="7"/>
      <c r="E24" s="7"/>
      <c r="F24" s="7"/>
      <c r="G24" s="7"/>
      <c r="H24" s="7"/>
      <c r="I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</row>
    <row r="28" spans="1:11">
      <c r="A28" s="44"/>
      <c r="B28" s="7"/>
      <c r="C28" s="7"/>
      <c r="D28" s="7"/>
      <c r="E28" s="7"/>
      <c r="F28" s="7"/>
      <c r="G28" s="7"/>
      <c r="H28" s="7"/>
      <c r="I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</row>
    <row r="33" spans="1:9">
      <c r="A33" s="7"/>
      <c r="B33" s="7"/>
      <c r="C33" s="7"/>
      <c r="D33" s="7"/>
      <c r="E33" s="7"/>
      <c r="F33" s="7"/>
      <c r="G33" s="7"/>
      <c r="H33" s="7"/>
      <c r="I33" s="7"/>
    </row>
    <row r="34" spans="1:9">
      <c r="A34" s="7"/>
      <c r="B34" s="7"/>
      <c r="C34" s="7"/>
      <c r="D34" s="7"/>
      <c r="E34" s="7"/>
      <c r="F34" s="7"/>
      <c r="G34" s="7"/>
      <c r="H34" s="7"/>
      <c r="I34" s="7"/>
    </row>
    <row r="35" spans="1:9">
      <c r="A35" s="7"/>
      <c r="B35" s="7"/>
      <c r="C35" s="7"/>
      <c r="D35" s="7"/>
      <c r="E35" s="7"/>
      <c r="F35" s="7"/>
      <c r="G35" s="7"/>
      <c r="H35" s="7"/>
      <c r="I35" s="7"/>
    </row>
    <row r="36" spans="1:9">
      <c r="A36" s="7"/>
      <c r="B36" s="7"/>
      <c r="C36" s="7"/>
      <c r="D36" s="7"/>
      <c r="E36" s="7"/>
      <c r="F36" s="7"/>
      <c r="G36" s="7"/>
      <c r="H36" s="7"/>
      <c r="I36" s="7"/>
    </row>
    <row r="37" spans="1:9">
      <c r="A37" s="7"/>
      <c r="B37" s="7"/>
      <c r="C37" s="7"/>
      <c r="D37" s="7"/>
      <c r="E37" s="7"/>
      <c r="F37" s="7"/>
      <c r="G37" s="7"/>
      <c r="H37" s="7"/>
      <c r="I37" s="7"/>
    </row>
    <row r="38" spans="1:9">
      <c r="A38" s="7"/>
      <c r="B38" s="7"/>
      <c r="C38" s="7"/>
      <c r="D38" s="7"/>
      <c r="E38" s="7"/>
      <c r="F38" s="7"/>
      <c r="G38" s="7"/>
      <c r="H38" s="7"/>
      <c r="I38" s="7"/>
    </row>
  </sheetData>
  <sheetCalcPr fullCalcOnLoad="1"/>
  <phoneticPr fontId="1" type="noConversion"/>
  <conditionalFormatting sqref="A8">
    <cfRule type="cellIs" dxfId="5" priority="0" stopIfTrue="1" operator="equal">
      <formula>"N"</formula>
    </cfRule>
  </conditionalFormatting>
  <conditionalFormatting sqref="G7:G19 J7:J20">
    <cfRule type="cellIs" dxfId="4" priority="0" stopIfTrue="1" operator="greaterThanOrEqual">
      <formula>0</formula>
    </cfRule>
    <cfRule type="cellIs" dxfId="3" priority="0" stopIfTrue="1" operator="lessThan">
      <formula>0</formula>
    </cfRule>
  </conditionalFormatting>
  <pageMargins left="0.75000000000000011" right="0.75000000000000011" top="1" bottom="1" header="0.5" footer="0.5"/>
  <pageSetup paperSize="0" scale="88" orientation="landscape" horizontalDpi="4294967292" verticalDpi="4294967292"/>
  <drawing r:id="rId1"/>
  <extLst>
    <ext xmlns:mx="http://schemas.microsoft.com/office/mac/excel/2008/main" uri="http://schemas.microsoft.com/office/mac/excel/2008/main">
      <mx:PLV Mode="0" OnePage="1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X38"/>
  <sheetViews>
    <sheetView zoomScale="125" zoomScaleNormal="111" zoomScalePageLayoutView="111" workbookViewId="0">
      <selection activeCell="C49" sqref="C49"/>
    </sheetView>
  </sheetViews>
  <sheetFormatPr baseColWidth="10" defaultRowHeight="13"/>
  <sheetData>
    <row r="1" spans="1:24" ht="16">
      <c r="A1" s="2" t="s">
        <v>14</v>
      </c>
    </row>
    <row r="3" spans="1:24" ht="16">
      <c r="A3" s="1" t="s">
        <v>22</v>
      </c>
      <c r="B3" s="1" t="s">
        <v>23</v>
      </c>
    </row>
    <row r="5" spans="1:24">
      <c r="A5" s="30" t="s">
        <v>24</v>
      </c>
      <c r="D5" s="4"/>
      <c r="E5" t="s">
        <v>19</v>
      </c>
      <c r="G5" s="4"/>
      <c r="H5" t="s">
        <v>20</v>
      </c>
    </row>
    <row r="6" spans="1:24" s="3" customFormat="1" ht="36" customHeight="1" thickBot="1">
      <c r="A6" s="31" t="s">
        <v>10</v>
      </c>
      <c r="B6" s="13" t="s">
        <v>11</v>
      </c>
      <c r="C6" s="20" t="s">
        <v>12</v>
      </c>
      <c r="D6" s="5" t="s">
        <v>13</v>
      </c>
      <c r="E6" s="13" t="s">
        <v>15</v>
      </c>
      <c r="F6" s="13" t="s">
        <v>18</v>
      </c>
      <c r="G6" s="5" t="s">
        <v>17</v>
      </c>
      <c r="H6" s="20" t="s">
        <v>16</v>
      </c>
      <c r="I6" s="20" t="s">
        <v>18</v>
      </c>
      <c r="J6" s="5" t="s">
        <v>17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>
      <c r="A7" s="32" t="s">
        <v>0</v>
      </c>
      <c r="B7" s="14">
        <v>0</v>
      </c>
      <c r="C7" s="21">
        <v>0</v>
      </c>
      <c r="D7" s="9">
        <v>0</v>
      </c>
      <c r="E7" s="16">
        <f>D7*B7/100</f>
        <v>0</v>
      </c>
      <c r="F7" s="17">
        <v>0</v>
      </c>
      <c r="G7" s="10">
        <f>F7-E7</f>
        <v>0</v>
      </c>
      <c r="H7" s="23">
        <f>D7*C7/100</f>
        <v>0</v>
      </c>
      <c r="I7" s="24">
        <v>0</v>
      </c>
      <c r="J7" s="10">
        <f>I7-H7</f>
        <v>0</v>
      </c>
    </row>
    <row r="8" spans="1:24">
      <c r="A8" s="33">
        <v>1</v>
      </c>
      <c r="B8" s="14">
        <v>0</v>
      </c>
      <c r="C8" s="21">
        <v>0</v>
      </c>
      <c r="D8" s="9">
        <v>0</v>
      </c>
      <c r="E8" s="16">
        <f t="shared" ref="E8:E18" si="0">D8*B8/100</f>
        <v>0</v>
      </c>
      <c r="F8" s="17">
        <v>0</v>
      </c>
      <c r="G8" s="10">
        <f t="shared" ref="G8:G18" si="1">F8-E8</f>
        <v>0</v>
      </c>
      <c r="H8" s="23">
        <f t="shared" ref="H8:H18" si="2">D8*C8/100</f>
        <v>0</v>
      </c>
      <c r="I8" s="24">
        <v>0</v>
      </c>
      <c r="J8" s="10">
        <f t="shared" ref="J8:J18" si="3">I8-H8</f>
        <v>0</v>
      </c>
    </row>
    <row r="9" spans="1:24">
      <c r="A9" s="33">
        <v>2</v>
      </c>
      <c r="B9" s="14">
        <v>6.0307017543859649</v>
      </c>
      <c r="C9" s="21">
        <v>0</v>
      </c>
      <c r="D9" s="9">
        <v>0</v>
      </c>
      <c r="E9" s="16">
        <f t="shared" si="0"/>
        <v>0</v>
      </c>
      <c r="F9" s="17">
        <v>0</v>
      </c>
      <c r="G9" s="10">
        <f t="shared" si="1"/>
        <v>0</v>
      </c>
      <c r="H9" s="23">
        <f t="shared" si="2"/>
        <v>0</v>
      </c>
      <c r="I9" s="24">
        <v>0</v>
      </c>
      <c r="J9" s="10">
        <f t="shared" si="3"/>
        <v>0</v>
      </c>
    </row>
    <row r="10" spans="1:24">
      <c r="A10" s="33" t="s">
        <v>1</v>
      </c>
      <c r="B10" s="14">
        <v>6.738768718801996</v>
      </c>
      <c r="C10" s="21">
        <v>0.41597337770382692</v>
      </c>
      <c r="D10" s="9">
        <v>1</v>
      </c>
      <c r="E10" s="16">
        <f t="shared" si="0"/>
        <v>6.7387687188019962E-2</v>
      </c>
      <c r="F10" s="17">
        <v>0</v>
      </c>
      <c r="G10" s="10">
        <f t="shared" si="1"/>
        <v>-6.7387687188019962E-2</v>
      </c>
      <c r="H10" s="23">
        <f t="shared" si="2"/>
        <v>4.1597337770382693E-3</v>
      </c>
      <c r="I10" s="24">
        <v>0</v>
      </c>
      <c r="J10" s="10">
        <f t="shared" si="3"/>
        <v>-4.1597337770382693E-3</v>
      </c>
    </row>
    <row r="11" spans="1:24">
      <c r="A11" s="33" t="s">
        <v>2</v>
      </c>
      <c r="B11" s="14">
        <v>7.6193820224719104</v>
      </c>
      <c r="C11" s="21">
        <v>0.24578651685393257</v>
      </c>
      <c r="D11" s="9">
        <v>3</v>
      </c>
      <c r="E11" s="16">
        <f t="shared" si="0"/>
        <v>0.2285814606741573</v>
      </c>
      <c r="F11" s="17">
        <v>1</v>
      </c>
      <c r="G11" s="10">
        <f t="shared" si="1"/>
        <v>0.7714185393258427</v>
      </c>
      <c r="H11" s="23">
        <f t="shared" si="2"/>
        <v>7.3735955056179773E-3</v>
      </c>
      <c r="I11" s="24">
        <v>0</v>
      </c>
      <c r="J11" s="10">
        <f t="shared" si="3"/>
        <v>-7.3735955056179773E-3</v>
      </c>
    </row>
    <row r="12" spans="1:24">
      <c r="A12" s="33" t="s">
        <v>3</v>
      </c>
      <c r="B12" s="14">
        <v>16.125019437101539</v>
      </c>
      <c r="C12" s="21">
        <v>0.73083501788213345</v>
      </c>
      <c r="D12" s="9">
        <v>5</v>
      </c>
      <c r="E12" s="16">
        <f t="shared" si="0"/>
        <v>0.80625097185507699</v>
      </c>
      <c r="F12" s="17">
        <v>2</v>
      </c>
      <c r="G12" s="10">
        <f t="shared" si="1"/>
        <v>1.193749028144923</v>
      </c>
      <c r="H12" s="23">
        <f t="shared" si="2"/>
        <v>3.6541750894106675E-2</v>
      </c>
      <c r="I12" s="24">
        <v>0</v>
      </c>
      <c r="J12" s="10">
        <f t="shared" si="3"/>
        <v>-3.6541750894106675E-2</v>
      </c>
    </row>
    <row r="13" spans="1:24">
      <c r="A13" s="33" t="s">
        <v>4</v>
      </c>
      <c r="B13" s="14">
        <v>28.285794183445191</v>
      </c>
      <c r="C13" s="21">
        <v>1.5030760626398212</v>
      </c>
      <c r="D13" s="9">
        <v>17</v>
      </c>
      <c r="E13" s="16">
        <f t="shared" si="0"/>
        <v>4.8085850111856825</v>
      </c>
      <c r="F13" s="17">
        <v>6</v>
      </c>
      <c r="G13" s="10">
        <f t="shared" si="1"/>
        <v>1.1914149888143175</v>
      </c>
      <c r="H13" s="23">
        <f t="shared" si="2"/>
        <v>0.25552293064876958</v>
      </c>
      <c r="I13" s="24">
        <v>0</v>
      </c>
      <c r="J13" s="10">
        <f t="shared" si="3"/>
        <v>-0.25552293064876958</v>
      </c>
    </row>
    <row r="14" spans="1:24">
      <c r="A14" s="33" t="s">
        <v>5</v>
      </c>
      <c r="B14" s="14">
        <v>46.954341239159959</v>
      </c>
      <c r="C14" s="21">
        <v>4.2628774422735338</v>
      </c>
      <c r="D14" s="9">
        <v>15</v>
      </c>
      <c r="E14" s="16">
        <f t="shared" si="0"/>
        <v>7.0431511858739944</v>
      </c>
      <c r="F14" s="17">
        <v>8</v>
      </c>
      <c r="G14" s="10">
        <f t="shared" si="1"/>
        <v>0.95684881412600564</v>
      </c>
      <c r="H14" s="23">
        <f t="shared" si="2"/>
        <v>0.63943161634103007</v>
      </c>
      <c r="I14" s="24">
        <v>0</v>
      </c>
      <c r="J14" s="10">
        <f t="shared" si="3"/>
        <v>-0.63943161634103007</v>
      </c>
    </row>
    <row r="15" spans="1:24">
      <c r="A15" s="33" t="s">
        <v>6</v>
      </c>
      <c r="B15" s="14">
        <v>68.68904726181546</v>
      </c>
      <c r="C15" s="21">
        <v>13.454144786196547</v>
      </c>
      <c r="D15" s="9">
        <v>10</v>
      </c>
      <c r="E15" s="16">
        <f t="shared" si="0"/>
        <v>6.8689047261815457</v>
      </c>
      <c r="F15" s="17">
        <v>6</v>
      </c>
      <c r="G15" s="10">
        <f t="shared" si="1"/>
        <v>-0.86890472618154568</v>
      </c>
      <c r="H15" s="23">
        <f t="shared" si="2"/>
        <v>1.3454144786196549</v>
      </c>
      <c r="I15" s="24">
        <v>2</v>
      </c>
      <c r="J15" s="10">
        <f t="shared" si="3"/>
        <v>0.65458552138034509</v>
      </c>
    </row>
    <row r="16" spans="1:24">
      <c r="A16" s="33" t="s">
        <v>7</v>
      </c>
      <c r="B16" s="14">
        <v>86.562970174351705</v>
      </c>
      <c r="C16" s="21">
        <v>33.542791397468804</v>
      </c>
      <c r="D16" s="9">
        <v>6</v>
      </c>
      <c r="E16" s="16">
        <f t="shared" si="0"/>
        <v>5.1937782104611028</v>
      </c>
      <c r="F16" s="17">
        <v>6</v>
      </c>
      <c r="G16" s="10">
        <f t="shared" si="1"/>
        <v>0.80622178953889723</v>
      </c>
      <c r="H16" s="23">
        <f t="shared" si="2"/>
        <v>2.0125674838481284</v>
      </c>
      <c r="I16" s="24">
        <v>3</v>
      </c>
      <c r="J16" s="10">
        <f t="shared" si="3"/>
        <v>0.98743251615187155</v>
      </c>
    </row>
    <row r="17" spans="1:11">
      <c r="A17" s="33" t="s">
        <v>8</v>
      </c>
      <c r="B17" s="14">
        <v>96.352859135285911</v>
      </c>
      <c r="C17" s="21">
        <v>63.608786610878653</v>
      </c>
      <c r="D17" s="9">
        <v>5</v>
      </c>
      <c r="E17" s="16">
        <f t="shared" si="0"/>
        <v>4.8176429567642955</v>
      </c>
      <c r="F17" s="17">
        <v>5</v>
      </c>
      <c r="G17" s="10">
        <f t="shared" si="1"/>
        <v>0.18235704323570445</v>
      </c>
      <c r="H17" s="23">
        <f t="shared" si="2"/>
        <v>3.1804393305439329</v>
      </c>
      <c r="I17" s="24">
        <v>2</v>
      </c>
      <c r="J17" s="10">
        <f t="shared" si="3"/>
        <v>-1.1804393305439329</v>
      </c>
    </row>
    <row r="18" spans="1:11" ht="14" thickBot="1">
      <c r="A18" s="34" t="s">
        <v>9</v>
      </c>
      <c r="B18" s="15">
        <v>99.55979457079971</v>
      </c>
      <c r="C18" s="22">
        <v>89.765223771093176</v>
      </c>
      <c r="D18" s="11">
        <v>5</v>
      </c>
      <c r="E18" s="18">
        <f t="shared" si="0"/>
        <v>4.9779897285399848</v>
      </c>
      <c r="F18" s="19">
        <v>5</v>
      </c>
      <c r="G18" s="12">
        <f t="shared" si="1"/>
        <v>2.2010271460015218E-2</v>
      </c>
      <c r="H18" s="26">
        <f t="shared" si="2"/>
        <v>4.4882611885546586</v>
      </c>
      <c r="I18" s="25">
        <v>3</v>
      </c>
      <c r="J18" s="12">
        <f t="shared" si="3"/>
        <v>-1.4882611885546586</v>
      </c>
      <c r="K18" s="7"/>
    </row>
    <row r="19" spans="1:11">
      <c r="A19" s="27"/>
      <c r="B19" s="28"/>
      <c r="C19" s="28" t="s">
        <v>21</v>
      </c>
      <c r="D19" s="36">
        <f>SUM(D7:D18)</f>
        <v>67</v>
      </c>
      <c r="E19" s="39">
        <f t="shared" ref="E19:G19" si="4">SUM(E7:E18)</f>
        <v>34.812271938723867</v>
      </c>
      <c r="F19" s="40">
        <f t="shared" si="4"/>
        <v>39</v>
      </c>
      <c r="G19" s="41">
        <f t="shared" si="4"/>
        <v>4.1877280612761396</v>
      </c>
      <c r="H19" s="42">
        <f>SUM(H7:H18)</f>
        <v>11.969712108732939</v>
      </c>
      <c r="I19" s="43">
        <f t="shared" ref="I19:J20" si="5">SUM(I7:I18)</f>
        <v>10</v>
      </c>
      <c r="J19" s="41">
        <f t="shared" si="5"/>
        <v>-1.9697121087329375</v>
      </c>
    </row>
    <row r="20" spans="1:11" ht="14" thickBot="1">
      <c r="A20" s="29"/>
      <c r="B20" s="6"/>
      <c r="C20" s="6"/>
      <c r="D20" s="11" t="s">
        <v>25</v>
      </c>
      <c r="E20" s="37">
        <f>E19*100/$D19</f>
        <v>51.958614833916215</v>
      </c>
      <c r="F20" s="37">
        <f>F19*100/$D19</f>
        <v>58.208955223880594</v>
      </c>
      <c r="G20" s="35">
        <f>G19*100/$D19</f>
        <v>6.2503403899643883</v>
      </c>
      <c r="H20" s="38">
        <f>H19*100/$D19</f>
        <v>17.865241953332742</v>
      </c>
      <c r="I20" s="38">
        <f>I19*100/$D19</f>
        <v>14.925373134328359</v>
      </c>
      <c r="J20" s="12">
        <f t="shared" si="5"/>
        <v>-3.9394242174658749</v>
      </c>
    </row>
    <row r="22" spans="1:11">
      <c r="J22" s="7"/>
    </row>
    <row r="23" spans="1:11">
      <c r="I23" s="7"/>
    </row>
    <row r="24" spans="1:11">
      <c r="A24" s="7"/>
      <c r="B24" s="7"/>
      <c r="C24" s="7"/>
      <c r="D24" s="7"/>
      <c r="E24" s="7"/>
      <c r="F24" s="7"/>
      <c r="G24" s="7"/>
      <c r="H24" s="7"/>
      <c r="I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</row>
    <row r="28" spans="1:11">
      <c r="A28" s="44"/>
      <c r="B28" s="7"/>
      <c r="C28" s="7"/>
      <c r="D28" s="7"/>
      <c r="E28" s="7"/>
      <c r="F28" s="7"/>
      <c r="G28" s="7"/>
      <c r="H28" s="7"/>
      <c r="I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</row>
    <row r="33" spans="1:9">
      <c r="A33" s="7"/>
      <c r="B33" s="7"/>
      <c r="C33" s="7"/>
      <c r="D33" s="7"/>
      <c r="E33" s="7"/>
      <c r="F33" s="7"/>
      <c r="G33" s="7"/>
      <c r="H33" s="7"/>
      <c r="I33" s="7"/>
    </row>
    <row r="34" spans="1:9">
      <c r="A34" s="7"/>
      <c r="B34" s="7"/>
      <c r="C34" s="7"/>
      <c r="D34" s="7"/>
      <c r="E34" s="7"/>
      <c r="F34" s="7"/>
      <c r="G34" s="7"/>
      <c r="H34" s="7"/>
      <c r="I34" s="7"/>
    </row>
    <row r="35" spans="1:9">
      <c r="A35" s="7"/>
      <c r="B35" s="7"/>
      <c r="C35" s="7"/>
      <c r="D35" s="7"/>
      <c r="E35" s="7"/>
      <c r="F35" s="7"/>
      <c r="G35" s="7"/>
      <c r="H35" s="7"/>
      <c r="I35" s="7"/>
    </row>
    <row r="36" spans="1:9">
      <c r="A36" s="7"/>
      <c r="B36" s="7"/>
      <c r="C36" s="7"/>
      <c r="D36" s="7"/>
      <c r="E36" s="7"/>
      <c r="F36" s="7"/>
      <c r="G36" s="7"/>
      <c r="H36" s="7"/>
      <c r="I36" s="7"/>
    </row>
    <row r="37" spans="1:9">
      <c r="A37" s="7"/>
      <c r="B37" s="7"/>
      <c r="C37" s="7"/>
      <c r="D37" s="7"/>
      <c r="E37" s="7"/>
      <c r="F37" s="7"/>
      <c r="G37" s="7"/>
      <c r="H37" s="7"/>
      <c r="I37" s="7"/>
    </row>
    <row r="38" spans="1:9">
      <c r="A38" s="7"/>
      <c r="B38" s="7"/>
      <c r="C38" s="7"/>
      <c r="D38" s="7"/>
      <c r="E38" s="7"/>
      <c r="F38" s="7"/>
      <c r="G38" s="7"/>
      <c r="H38" s="7"/>
      <c r="I38" s="7"/>
    </row>
  </sheetData>
  <sheetCalcPr fullCalcOnLoad="1"/>
  <phoneticPr fontId="1" type="noConversion"/>
  <conditionalFormatting sqref="A8">
    <cfRule type="cellIs" dxfId="2" priority="0" stopIfTrue="1" operator="equal">
      <formula>"N"</formula>
    </cfRule>
  </conditionalFormatting>
  <conditionalFormatting sqref="G7:G19 J19:J20">
    <cfRule type="cellIs" dxfId="1" priority="0" stopIfTrue="1" operator="greaterThanOrEqual">
      <formula>0</formula>
    </cfRule>
    <cfRule type="cellIs" dxfId="0" priority="0" stopIfTrue="1" operator="lessThan">
      <formula>0</formula>
    </cfRule>
  </conditionalFormatting>
  <pageMargins left="0.75000000000000011" right="0.75000000000000011" top="1" bottom="1" header="0.5" footer="0.5"/>
  <pageSetup paperSize="0" scale="88" orientation="landscape" horizontalDpi="4294967292" verticalDpi="4294967292"/>
  <extLst>
    <ext xmlns:mx="http://schemas.microsoft.com/office/mac/excel/2008/main" uri="http://schemas.microsoft.com/office/mac/excel/2008/main">
      <mx:PLV Mode="0" OnePage="1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With Notes</vt:lpstr>
      <vt:lpstr>Without Notes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 Sherrington</dc:creator>
  <cp:lastModifiedBy>Tom  Sherrington</cp:lastModifiedBy>
  <cp:lastPrinted>2014-08-25T15:07:16Z</cp:lastPrinted>
  <dcterms:created xsi:type="dcterms:W3CDTF">2014-08-25T14:22:43Z</dcterms:created>
  <dcterms:modified xsi:type="dcterms:W3CDTF">2014-08-25T15:22:15Z</dcterms:modified>
</cp:coreProperties>
</file>